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<sst xmlns="http://schemas.openxmlformats.org/spreadsheetml/2006/main" count="73" uniqueCount="73">
  <si>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</si>
  <si>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</si>
  <si>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</si>
  <si>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</si>
  <si>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</si>
  <si>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</si>
  <si>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</si>
  <si>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</si>
  <si>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</si>
  <si>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</si>
  <si>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</si>
  <si>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</si>
  <si>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</si>
  <si>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</si>
  <si>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</si>
  <si>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</si>
  <si>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</si>
  <si>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</si>
  <si>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</si>
  <si>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</si>
  <si>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</si>
  <si>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</si>
  <si>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</si>
  <si>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</si>
  <si>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</si>
  <si>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</si>
  <si>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</si>
  <si>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</si>
  <si>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</si>
  <si>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</si>
  <si>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</si>
  <si>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</si>
  <si>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</si>
  <si>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</si>
  <si>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</si>
  <si>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</si>
  <si>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</si>
  <si>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</si>
  <si>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</si>
  <si>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</si>
  <si>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</si>
  <si>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</si>
  <si>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</si>
  <si>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</si>
  <si>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</si>
  <si>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</si>
  <si>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</si>
  <si>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</si>
  <si>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</si>
  <si>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</si>
  <si>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</si>
  <si>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</si>
  <si>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</si>
  <si>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</si>
  <si>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</si>
  <si>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</si>
  <si>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</si>
  <si>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</si>
  <si>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</si>
  <si>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</si>
  <si>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</si>
  <si>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</si>
  <si>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</si>
  <si>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</si>
  <si>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 ходе исполнения местного бюджета  г.Бородино на 1 марта 2016  года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</si>
  <si>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</si>
  <si>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</si>
  <si>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</si>
  <si>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</si>
  <si>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</si>
  <si>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</si>
  <si>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</si>
  <si>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Финансовое  управление  администрации  г.Бородино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</si>
</sst>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 horizontal="right"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0" fontId="6" fillId="0" borderId="10" xfId="57" applyNumberFormat="1" applyFont="1" applyBorder="1" applyAlignment="1">
      <alignment vertical="top"/>
    </xf>
    <xf numFmtId="190" fontId="4" fillId="0" borderId="10" xfId="57" applyNumberFormat="1" applyFont="1" applyBorder="1" applyAlignment="1">
      <alignment vertical="top"/>
    </xf>
    <xf numFmtId="4" fontId="4" fillId="0" borderId="10" xfId="60" applyNumberFormat="1" applyFont="1" applyBorder="1" applyAlignment="1">
      <alignment/>
    </xf>
    <xf numFmtId="4" fontId="4" fillId="0" borderId="10" xfId="57" applyNumberFormat="1" applyFont="1" applyBorder="1" applyAlignment="1">
      <alignment/>
    </xf>
    <xf numFmtId="4" fontId="4" fillId="0" borderId="11" xfId="60" applyNumberFormat="1" applyFont="1" applyBorder="1" applyAlignment="1">
      <alignment/>
    </xf>
    <xf numFmtId="4" fontId="4" fillId="0" borderId="11" xfId="57" applyNumberFormat="1" applyFont="1" applyBorder="1" applyAlignment="1">
      <alignment/>
    </xf>
    <xf numFmtId="4" fontId="4" fillId="0" borderId="11" xfId="60" applyNumberFormat="1" applyFont="1" applyBorder="1" applyAlignment="1">
      <alignment/>
    </xf>
    <xf numFmtId="4" fontId="4" fillId="0" borderId="11" xfId="57" applyNumberFormat="1" applyFont="1" applyBorder="1" applyAlignment="1">
      <alignment/>
    </xf>
    <xf numFmtId="4" fontId="4" fillId="0" borderId="10" xfId="60" applyNumberFormat="1" applyFont="1" applyFill="1" applyBorder="1" applyAlignment="1">
      <alignment/>
    </xf>
    <xf numFmtId="4" fontId="6" fillId="0" borderId="10" xfId="60" applyNumberFormat="1" applyFont="1" applyBorder="1" applyAlignment="1">
      <alignment/>
    </xf>
    <xf numFmtId="4" fontId="6" fillId="0" borderId="10" xfId="57" applyNumberFormat="1" applyFont="1" applyBorder="1" applyAlignment="1">
      <alignment horizontal="right"/>
    </xf>
    <xf numFmtId="4" fontId="6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1">
      <selection activeCell="I68" sqref="I6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64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5" t="s">
        <v>5</v>
      </c>
      <c r="B6" s="45"/>
      <c r="C6" s="45"/>
      <c r="D6" s="3"/>
    </row>
    <row r="7" spans="1:4" ht="12.75">
      <c r="A7" s="3" t="s">
        <v>6</v>
      </c>
      <c r="B7" s="30">
        <v>32498100</v>
      </c>
      <c r="C7" s="30">
        <v>21664.08</v>
      </c>
      <c r="D7" s="31">
        <f>C7/B7</f>
        <v>0.0006666260489074747</v>
      </c>
    </row>
    <row r="8" spans="1:4" ht="12.75">
      <c r="A8" s="4" t="s">
        <v>7</v>
      </c>
      <c r="B8" s="30">
        <v>70339439.69</v>
      </c>
      <c r="C8" s="30">
        <v>13172599.95</v>
      </c>
      <c r="D8" s="31">
        <f aca="true" t="shared" si="0" ref="D8:D21">C8/B8</f>
        <v>0.18727189195783028</v>
      </c>
    </row>
    <row r="9" spans="1:4" ht="25.5" customHeight="1">
      <c r="A9" s="17" t="s">
        <v>22</v>
      </c>
      <c r="B9" s="30">
        <v>575500</v>
      </c>
      <c r="C9" s="30">
        <v>36148</v>
      </c>
      <c r="D9" s="31">
        <f t="shared" si="0"/>
        <v>0.06281146828844483</v>
      </c>
    </row>
    <row r="10" spans="1:4" ht="12.75">
      <c r="A10" s="3" t="s">
        <v>8</v>
      </c>
      <c r="B10" s="30">
        <v>8363102.8</v>
      </c>
      <c r="C10" s="30">
        <v>1564308.2</v>
      </c>
      <c r="D10" s="31">
        <f t="shared" si="0"/>
        <v>0.18704878289909338</v>
      </c>
    </row>
    <row r="11" spans="1:4" ht="12.75">
      <c r="A11" s="3" t="s">
        <v>9</v>
      </c>
      <c r="B11" s="30">
        <v>9376228.72</v>
      </c>
      <c r="C11" s="30">
        <v>387266.82</v>
      </c>
      <c r="D11" s="31">
        <f t="shared" si="0"/>
        <v>0.04130304747941345</v>
      </c>
    </row>
    <row r="12" spans="1:4" ht="12.75">
      <c r="A12" s="3" t="s">
        <v>10</v>
      </c>
      <c r="B12" s="30">
        <v>2326729.42</v>
      </c>
      <c r="C12" s="30">
        <v>262886.81</v>
      </c>
      <c r="D12" s="31">
        <f t="shared" si="0"/>
        <v>0.11298555291401267</v>
      </c>
    </row>
    <row r="13" spans="1:4" ht="25.5">
      <c r="A13" s="19" t="s">
        <v>26</v>
      </c>
      <c r="B13" s="32">
        <v>3000</v>
      </c>
      <c r="C13" s="32">
        <v>0</v>
      </c>
      <c r="D13" s="33">
        <f t="shared" si="0"/>
        <v>0</v>
      </c>
    </row>
    <row r="14" spans="1:4" ht="27" customHeight="1">
      <c r="A14" s="19" t="s">
        <v>23</v>
      </c>
      <c r="B14" s="34">
        <v>31218415.16</v>
      </c>
      <c r="C14" s="34">
        <v>608824.74</v>
      </c>
      <c r="D14" s="35">
        <f>C14/B14</f>
        <v>0.019502102745436102</v>
      </c>
    </row>
    <row r="15" spans="1:4" ht="12.75">
      <c r="A15" s="4" t="s">
        <v>11</v>
      </c>
      <c r="B15" s="30">
        <v>182746.93</v>
      </c>
      <c r="C15" s="36">
        <v>387441.46</v>
      </c>
      <c r="D15" s="31">
        <f t="shared" si="0"/>
        <v>2.1200983239499567</v>
      </c>
    </row>
    <row r="16" spans="1:4" ht="25.5">
      <c r="A16" s="18" t="s">
        <v>24</v>
      </c>
      <c r="B16" s="34">
        <v>9841905.26</v>
      </c>
      <c r="C16" s="34">
        <v>1271284.47</v>
      </c>
      <c r="D16" s="35">
        <f>C16/B16</f>
        <v>0.12917056569999943</v>
      </c>
    </row>
    <row r="17" spans="1:4" ht="25.5" customHeight="1">
      <c r="A17" s="20" t="s">
        <v>25</v>
      </c>
      <c r="B17" s="34">
        <v>1708351.09</v>
      </c>
      <c r="C17" s="34">
        <v>766040.84</v>
      </c>
      <c r="D17" s="35">
        <f t="shared" si="0"/>
        <v>0.44840948941004855</v>
      </c>
    </row>
    <row r="18" spans="1:4" ht="12.75">
      <c r="A18" s="3" t="s">
        <v>12</v>
      </c>
      <c r="B18" s="30">
        <v>671296.62</v>
      </c>
      <c r="C18" s="30">
        <v>233234.51</v>
      </c>
      <c r="D18" s="31">
        <f t="shared" si="0"/>
        <v>0.3474388266694982</v>
      </c>
    </row>
    <row r="19" spans="1:4" ht="12.75">
      <c r="A19" s="3" t="s">
        <v>17</v>
      </c>
      <c r="B19" s="30">
        <v>127200</v>
      </c>
      <c r="C19" s="30">
        <v>15174.8</v>
      </c>
      <c r="D19" s="31">
        <f>C19/B19</f>
        <v>0.11929874213836478</v>
      </c>
    </row>
    <row r="20" spans="1:4" ht="12.75">
      <c r="A20" s="3" t="s">
        <v>13</v>
      </c>
      <c r="B20" s="30">
        <v>310573592.84</v>
      </c>
      <c r="C20" s="30">
        <v>37629534.41</v>
      </c>
      <c r="D20" s="31">
        <f t="shared" si="0"/>
        <v>0.12116140997662292</v>
      </c>
    </row>
    <row r="21" spans="1:4" ht="12.75">
      <c r="A21" s="7" t="s">
        <v>14</v>
      </c>
      <c r="B21" s="37">
        <f>SUM(B7:B20)</f>
        <v>477805608.53</v>
      </c>
      <c r="C21" s="37">
        <f>SUM(C7:C20)</f>
        <v>56356409.09</v>
      </c>
      <c r="D21" s="38">
        <f t="shared" si="0"/>
        <v>0.11794840429643377</v>
      </c>
    </row>
    <row r="22" spans="1:4" ht="12.75">
      <c r="A22" s="3"/>
      <c r="B22" s="4"/>
      <c r="C22" s="4"/>
      <c r="D22" s="6"/>
    </row>
    <row r="23" spans="1:4" ht="15.75">
      <c r="A23" s="45" t="s">
        <v>15</v>
      </c>
      <c r="B23" s="45"/>
      <c r="C23" s="45"/>
      <c r="D23" s="6"/>
    </row>
    <row r="24" spans="1:4" ht="12.75">
      <c r="A24" s="22" t="s">
        <v>27</v>
      </c>
      <c r="B24" s="39">
        <f>SUM(B25++B26+B27+B29)+B32+B31+B28+B30</f>
        <v>26803344.910000004</v>
      </c>
      <c r="C24" s="39">
        <f>SUM(C25++C26+C27+C29)+C32+C31+C28+C30</f>
        <v>3319268.2800000003</v>
      </c>
      <c r="D24" s="28">
        <f>C24/B24</f>
        <v>0.12383783782007078</v>
      </c>
    </row>
    <row r="25" spans="1:4" ht="38.25">
      <c r="A25" s="23" t="s">
        <v>28</v>
      </c>
      <c r="B25" s="40">
        <v>982787.1</v>
      </c>
      <c r="C25" s="40">
        <v>139828.33</v>
      </c>
      <c r="D25" s="29">
        <f>C25/B25</f>
        <v>0.14227733554907263</v>
      </c>
    </row>
    <row r="26" spans="1:4" ht="51">
      <c r="A26" s="23" t="s">
        <v>29</v>
      </c>
      <c r="B26" s="40">
        <v>4060725.27</v>
      </c>
      <c r="C26" s="40">
        <v>407772.18</v>
      </c>
      <c r="D26" s="29">
        <f aca="true" t="shared" si="1" ref="D26:D71">C26/B26</f>
        <v>0.10041855897333335</v>
      </c>
    </row>
    <row r="27" spans="1:4" ht="51">
      <c r="A27" s="23" t="s">
        <v>30</v>
      </c>
      <c r="B27" s="40">
        <v>11924571.22</v>
      </c>
      <c r="C27" s="40">
        <v>1677288.61</v>
      </c>
      <c r="D27" s="29">
        <f t="shared" si="1"/>
        <v>0.14065819047538047</v>
      </c>
    </row>
    <row r="28" spans="1:4" ht="12.75">
      <c r="A28" s="23" t="s">
        <v>62</v>
      </c>
      <c r="B28" s="40">
        <v>2500</v>
      </c>
      <c r="C28" s="40">
        <v>0</v>
      </c>
      <c r="D28" s="29">
        <f t="shared" si="1"/>
        <v>0</v>
      </c>
    </row>
    <row r="29" spans="1:4" ht="38.25">
      <c r="A29" s="23" t="s">
        <v>31</v>
      </c>
      <c r="B29" s="40">
        <v>4381374.69</v>
      </c>
      <c r="C29" s="40">
        <v>744022.28</v>
      </c>
      <c r="D29" s="29">
        <f t="shared" si="1"/>
        <v>0.16981480303388524</v>
      </c>
    </row>
    <row r="30" spans="1:4" ht="12.75">
      <c r="A30" s="23" t="s">
        <v>65</v>
      </c>
      <c r="B30" s="40">
        <v>430412.6</v>
      </c>
      <c r="C30" s="40">
        <v>0</v>
      </c>
      <c r="D30" s="29">
        <f t="shared" si="1"/>
        <v>0</v>
      </c>
    </row>
    <row r="31" spans="1:4" ht="12.75">
      <c r="A31" s="23" t="s">
        <v>32</v>
      </c>
      <c r="B31" s="40">
        <v>250000</v>
      </c>
      <c r="C31" s="40">
        <v>0</v>
      </c>
      <c r="D31" s="29">
        <f t="shared" si="1"/>
        <v>0</v>
      </c>
    </row>
    <row r="32" spans="1:4" ht="12.75">
      <c r="A32" s="23" t="s">
        <v>33</v>
      </c>
      <c r="B32" s="40">
        <v>4770974.03</v>
      </c>
      <c r="C32" s="40">
        <v>350356.88</v>
      </c>
      <c r="D32" s="29">
        <f t="shared" si="1"/>
        <v>0.07343508428194064</v>
      </c>
    </row>
    <row r="33" spans="1:4" ht="12.75">
      <c r="A33" s="24" t="s">
        <v>21</v>
      </c>
      <c r="B33" s="41">
        <f>B34</f>
        <v>1005600</v>
      </c>
      <c r="C33" s="41">
        <f>C34</f>
        <v>0</v>
      </c>
      <c r="D33" s="28">
        <f t="shared" si="1"/>
        <v>0</v>
      </c>
    </row>
    <row r="34" spans="1:4" ht="12.75">
      <c r="A34" s="23" t="s">
        <v>34</v>
      </c>
      <c r="B34" s="40">
        <v>1005600</v>
      </c>
      <c r="C34" s="40">
        <v>0</v>
      </c>
      <c r="D34" s="29">
        <f t="shared" si="1"/>
        <v>0</v>
      </c>
    </row>
    <row r="35" spans="1:4" ht="25.5">
      <c r="A35" s="25" t="s">
        <v>35</v>
      </c>
      <c r="B35" s="41">
        <f>B36</f>
        <v>2138281.97</v>
      </c>
      <c r="C35" s="41">
        <f>C36</f>
        <v>286697.48</v>
      </c>
      <c r="D35" s="28">
        <f t="shared" si="1"/>
        <v>0.13407842558762256</v>
      </c>
    </row>
    <row r="36" spans="1:4" ht="38.25">
      <c r="A36" s="20" t="s">
        <v>36</v>
      </c>
      <c r="B36" s="40">
        <v>2138281.97</v>
      </c>
      <c r="C36" s="40">
        <v>286697.48</v>
      </c>
      <c r="D36" s="29">
        <f t="shared" si="1"/>
        <v>0.13407842558762256</v>
      </c>
    </row>
    <row r="37" spans="1:4" ht="12.75">
      <c r="A37" s="26" t="s">
        <v>37</v>
      </c>
      <c r="B37" s="42">
        <f>SUM(B38:B38)+B40+B39</f>
        <v>15748669</v>
      </c>
      <c r="C37" s="42">
        <f>SUM(C38:C38)+C40+C39</f>
        <v>0</v>
      </c>
      <c r="D37" s="28">
        <f t="shared" si="1"/>
        <v>0</v>
      </c>
    </row>
    <row r="38" spans="1:4" ht="12.75">
      <c r="A38" s="23" t="s">
        <v>38</v>
      </c>
      <c r="B38" s="40">
        <v>3475900</v>
      </c>
      <c r="C38" s="40">
        <v>0</v>
      </c>
      <c r="D38" s="29">
        <f t="shared" si="1"/>
        <v>0</v>
      </c>
    </row>
    <row r="39" spans="1:4" ht="12.75">
      <c r="A39" s="23" t="s">
        <v>39</v>
      </c>
      <c r="B39" s="40">
        <v>11018919</v>
      </c>
      <c r="C39" s="40">
        <v>0</v>
      </c>
      <c r="D39" s="29">
        <f t="shared" si="1"/>
        <v>0</v>
      </c>
    </row>
    <row r="40" spans="1:4" ht="12.75">
      <c r="A40" s="27" t="s">
        <v>40</v>
      </c>
      <c r="B40" s="40">
        <v>1253850</v>
      </c>
      <c r="C40" s="40">
        <v>0</v>
      </c>
      <c r="D40" s="29">
        <f t="shared" si="1"/>
        <v>0</v>
      </c>
    </row>
    <row r="41" spans="1:4" ht="12.75">
      <c r="A41" s="24" t="s">
        <v>19</v>
      </c>
      <c r="B41" s="41">
        <f>B42+B43+B44+B45</f>
        <v>38433875.32</v>
      </c>
      <c r="C41" s="41">
        <f>C42+C43+C44+C45</f>
        <v>1667792</v>
      </c>
      <c r="D41" s="28">
        <f t="shared" si="1"/>
        <v>0.04339380263150627</v>
      </c>
    </row>
    <row r="42" spans="1:4" ht="12.75">
      <c r="A42" s="23" t="s">
        <v>41</v>
      </c>
      <c r="B42" s="40">
        <v>129530.46</v>
      </c>
      <c r="C42" s="40">
        <v>0</v>
      </c>
      <c r="D42" s="29">
        <f t="shared" si="1"/>
        <v>0</v>
      </c>
    </row>
    <row r="43" spans="1:4" ht="12.75">
      <c r="A43" s="23" t="s">
        <v>42</v>
      </c>
      <c r="B43" s="40">
        <v>20454580.19</v>
      </c>
      <c r="C43" s="40">
        <v>0</v>
      </c>
      <c r="D43" s="29">
        <f t="shared" si="1"/>
        <v>0</v>
      </c>
    </row>
    <row r="44" spans="1:4" ht="12.75">
      <c r="A44" s="23" t="s">
        <v>43</v>
      </c>
      <c r="B44" s="40">
        <v>9436917.77</v>
      </c>
      <c r="C44" s="40">
        <v>1119510.38</v>
      </c>
      <c r="D44" s="29">
        <f>C44/B44</f>
        <v>0.11863093515119184</v>
      </c>
    </row>
    <row r="45" spans="1:4" ht="25.5">
      <c r="A45" s="23" t="s">
        <v>44</v>
      </c>
      <c r="B45" s="40">
        <v>8412846.9</v>
      </c>
      <c r="C45" s="40">
        <v>548281.62</v>
      </c>
      <c r="D45" s="29">
        <f t="shared" si="1"/>
        <v>0.06517194791694117</v>
      </c>
    </row>
    <row r="46" spans="1:4" ht="12.75">
      <c r="A46" s="24" t="s">
        <v>66</v>
      </c>
      <c r="B46" s="41">
        <f>B47</f>
        <v>349200</v>
      </c>
      <c r="C46" s="41">
        <f>C47</f>
        <v>0</v>
      </c>
      <c r="D46" s="29">
        <f>C46/B46</f>
        <v>0</v>
      </c>
    </row>
    <row r="47" spans="1:4" ht="25.5">
      <c r="A47" s="23" t="s">
        <v>67</v>
      </c>
      <c r="B47" s="40">
        <v>349200</v>
      </c>
      <c r="C47" s="40">
        <v>0</v>
      </c>
      <c r="D47" s="29">
        <f t="shared" si="1"/>
        <v>0</v>
      </c>
    </row>
    <row r="48" spans="1:4" ht="12.75">
      <c r="A48" s="24" t="s">
        <v>16</v>
      </c>
      <c r="B48" s="41">
        <f>B49+B50+B51+B52</f>
        <v>292210600.11</v>
      </c>
      <c r="C48" s="41">
        <f>C49+C50+C51+C52</f>
        <v>28244385.369999997</v>
      </c>
      <c r="D48" s="28">
        <f t="shared" si="1"/>
        <v>0.09665763445736622</v>
      </c>
    </row>
    <row r="49" spans="1:4" ht="12.75">
      <c r="A49" s="23" t="s">
        <v>45</v>
      </c>
      <c r="B49" s="40">
        <v>123363548.73</v>
      </c>
      <c r="C49" s="40">
        <v>10498591.38</v>
      </c>
      <c r="D49" s="29">
        <f t="shared" si="1"/>
        <v>0.08510286456640262</v>
      </c>
    </row>
    <row r="50" spans="1:4" ht="12.75">
      <c r="A50" s="23" t="s">
        <v>46</v>
      </c>
      <c r="B50" s="40">
        <v>143881857.74</v>
      </c>
      <c r="C50" s="40">
        <v>15240251.84</v>
      </c>
      <c r="D50" s="29">
        <f t="shared" si="1"/>
        <v>0.1059219840456864</v>
      </c>
    </row>
    <row r="51" spans="1:4" ht="12.75">
      <c r="A51" s="23" t="s">
        <v>47</v>
      </c>
      <c r="B51" s="40">
        <v>8294862.64</v>
      </c>
      <c r="C51" s="40">
        <v>893517.74</v>
      </c>
      <c r="D51" s="29">
        <f t="shared" si="1"/>
        <v>0.10771941366349136</v>
      </c>
    </row>
    <row r="52" spans="1:4" ht="12.75">
      <c r="A52" s="23" t="s">
        <v>48</v>
      </c>
      <c r="B52" s="40">
        <v>16670331</v>
      </c>
      <c r="C52" s="40">
        <v>1612024.41</v>
      </c>
      <c r="D52" s="29">
        <f t="shared" si="1"/>
        <v>0.09670020409312809</v>
      </c>
    </row>
    <row r="53" spans="1:4" ht="12.75">
      <c r="A53" s="24" t="s">
        <v>49</v>
      </c>
      <c r="B53" s="41">
        <f>SUM(B54:B55)</f>
        <v>44649895.4</v>
      </c>
      <c r="C53" s="41">
        <f>SUM(C54:C55)</f>
        <v>4222599.27</v>
      </c>
      <c r="D53" s="28">
        <f t="shared" si="1"/>
        <v>0.09457131382215958</v>
      </c>
    </row>
    <row r="54" spans="1:4" ht="12.75">
      <c r="A54" s="23" t="s">
        <v>50</v>
      </c>
      <c r="B54" s="40">
        <v>42711533.62</v>
      </c>
      <c r="C54" s="40">
        <v>4007467.94</v>
      </c>
      <c r="D54" s="29">
        <f t="shared" si="1"/>
        <v>0.0938263649264861</v>
      </c>
    </row>
    <row r="55" spans="1:4" ht="25.5">
      <c r="A55" s="23" t="s">
        <v>51</v>
      </c>
      <c r="B55" s="40">
        <v>1938361.78</v>
      </c>
      <c r="C55" s="40">
        <v>215131.33</v>
      </c>
      <c r="D55" s="29">
        <f>C55/B55</f>
        <v>0.11098615966313574</v>
      </c>
    </row>
    <row r="56" spans="1:4" ht="12.75">
      <c r="A56" s="24" t="s">
        <v>52</v>
      </c>
      <c r="B56" s="41">
        <f>B57</f>
        <v>67200</v>
      </c>
      <c r="C56" s="41">
        <f>C57</f>
        <v>0</v>
      </c>
      <c r="D56" s="28">
        <f t="shared" si="1"/>
        <v>0</v>
      </c>
    </row>
    <row r="57" spans="1:4" ht="12.75">
      <c r="A57" s="23" t="s">
        <v>53</v>
      </c>
      <c r="B57" s="40">
        <v>67200</v>
      </c>
      <c r="C57" s="40">
        <v>0</v>
      </c>
      <c r="D57" s="29">
        <f t="shared" si="1"/>
        <v>0</v>
      </c>
    </row>
    <row r="58" spans="1:4" ht="12.75">
      <c r="A58" s="24" t="s">
        <v>54</v>
      </c>
      <c r="B58" s="41">
        <f>B59+B60+B61+B62+B63</f>
        <v>52315830.55</v>
      </c>
      <c r="C58" s="41">
        <f>C59+C60+C61+C62+C63</f>
        <v>6297338.81</v>
      </c>
      <c r="D58" s="28">
        <f t="shared" si="1"/>
        <v>0.12037157288330577</v>
      </c>
    </row>
    <row r="59" spans="1:4" ht="12.75">
      <c r="A59" s="23" t="s">
        <v>55</v>
      </c>
      <c r="B59" s="40">
        <v>866400</v>
      </c>
      <c r="C59" s="40">
        <v>67876.22</v>
      </c>
      <c r="D59" s="29">
        <f t="shared" si="1"/>
        <v>0.07834282086795938</v>
      </c>
    </row>
    <row r="60" spans="1:4" ht="12.75">
      <c r="A60" s="23" t="s">
        <v>56</v>
      </c>
      <c r="B60" s="40">
        <v>34497700</v>
      </c>
      <c r="C60" s="40">
        <v>4457000</v>
      </c>
      <c r="D60" s="29">
        <f t="shared" si="1"/>
        <v>0.12919701893169688</v>
      </c>
    </row>
    <row r="61" spans="1:4" ht="12.75">
      <c r="A61" s="23" t="s">
        <v>57</v>
      </c>
      <c r="B61" s="40">
        <v>4970210</v>
      </c>
      <c r="C61" s="40">
        <v>731050</v>
      </c>
      <c r="D61" s="29">
        <f t="shared" si="1"/>
        <v>0.14708634041619972</v>
      </c>
    </row>
    <row r="62" spans="1:4" ht="12.75">
      <c r="A62" s="23" t="s">
        <v>58</v>
      </c>
      <c r="B62" s="40">
        <v>5984500</v>
      </c>
      <c r="C62" s="40">
        <v>250183.52</v>
      </c>
      <c r="D62" s="29">
        <f t="shared" si="1"/>
        <v>0.04180525022976021</v>
      </c>
    </row>
    <row r="63" spans="1:4" ht="12.75">
      <c r="A63" s="23" t="s">
        <v>59</v>
      </c>
      <c r="B63" s="40">
        <v>5997020.55</v>
      </c>
      <c r="C63" s="40">
        <v>791229.07</v>
      </c>
      <c r="D63" s="29">
        <f t="shared" si="1"/>
        <v>0.13193702829649298</v>
      </c>
    </row>
    <row r="64" spans="1:4" ht="12.75">
      <c r="A64" s="24" t="s">
        <v>20</v>
      </c>
      <c r="B64" s="41">
        <f>SUM(B65:B66)</f>
        <v>1052014.85</v>
      </c>
      <c r="C64" s="41">
        <f>SUM(C65:C66)</f>
        <v>183225.59999999998</v>
      </c>
      <c r="D64" s="28">
        <f>C64/B64</f>
        <v>0.17416636276569666</v>
      </c>
    </row>
    <row r="65" spans="1:4" ht="12.75">
      <c r="A65" s="23" t="s">
        <v>60</v>
      </c>
      <c r="B65" s="40">
        <v>700000</v>
      </c>
      <c r="C65" s="40">
        <v>141865.8</v>
      </c>
      <c r="D65" s="29">
        <f t="shared" si="1"/>
        <v>0.20266542857142855</v>
      </c>
    </row>
    <row r="66" spans="1:4" ht="25.5">
      <c r="A66" s="23" t="s">
        <v>61</v>
      </c>
      <c r="B66" s="40">
        <v>352014.85</v>
      </c>
      <c r="C66" s="40">
        <v>41359.8</v>
      </c>
      <c r="D66" s="29">
        <f t="shared" si="1"/>
        <v>0.11749447502001693</v>
      </c>
    </row>
    <row r="67" spans="1:4" ht="12.75">
      <c r="A67" s="24" t="s">
        <v>68</v>
      </c>
      <c r="B67" s="41">
        <f>B68</f>
        <v>2562931.29</v>
      </c>
      <c r="C67" s="41">
        <f>C68</f>
        <v>393415</v>
      </c>
      <c r="D67" s="28">
        <f>C67/B67</f>
        <v>0.15350196922368528</v>
      </c>
    </row>
    <row r="68" spans="1:4" ht="12.75">
      <c r="A68" s="23" t="s">
        <v>69</v>
      </c>
      <c r="B68" s="40">
        <v>2562931.29</v>
      </c>
      <c r="C68" s="40">
        <v>393415</v>
      </c>
      <c r="D68" s="29">
        <f>C68/B68</f>
        <v>0.15350196922368528</v>
      </c>
    </row>
    <row r="69" spans="1:4" ht="25.5">
      <c r="A69" s="24" t="s">
        <v>70</v>
      </c>
      <c r="B69" s="41">
        <f>B70</f>
        <v>4200000</v>
      </c>
      <c r="C69" s="41">
        <f>C70</f>
        <v>837734.97</v>
      </c>
      <c r="D69" s="8">
        <f>C69/B69</f>
        <v>0.19946070714285713</v>
      </c>
    </row>
    <row r="70" spans="1:4" ht="25.5">
      <c r="A70" s="23" t="s">
        <v>71</v>
      </c>
      <c r="B70" s="40">
        <v>4200000</v>
      </c>
      <c r="C70" s="40">
        <v>837734.97</v>
      </c>
      <c r="D70" s="5">
        <f>C70/B70</f>
        <v>0.19946070714285713</v>
      </c>
    </row>
    <row r="71" spans="1:4" ht="12.75">
      <c r="A71" s="7" t="s">
        <v>18</v>
      </c>
      <c r="B71" s="37">
        <f>B24+B33+B35+B37+B41+B48+B53+B56+B58+B64+B46+B67+B69</f>
        <v>481537443.40000004</v>
      </c>
      <c r="C71" s="37">
        <f>C24+C33+C35+C37+C41+C48+C53+C56+C58+C64+C46+C67+C69</f>
        <v>45452456.779999994</v>
      </c>
      <c r="D71" s="28">
        <f>C71/B71</f>
        <v>0.09439028553848901</v>
      </c>
    </row>
    <row r="72" spans="1:4" ht="12.75">
      <c r="A72" s="9"/>
      <c r="B72" s="10"/>
      <c r="C72" s="10"/>
      <c r="D72" s="21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 t="s">
        <v>72</v>
      </c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2016-04-28T01:16:26Z</dcterms:modified>
  <cp:category/>
  <cp:version/>
  <cp:contentType/>
  <cp:contentStatus/>
</cp:coreProperties>
</file>